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0450C6F-F84D-4940-B1B8-719A300727D4}" xr6:coauthVersionLast="47" xr6:coauthVersionMax="47" xr10:uidLastSave="{00000000-0000-0000-0000-000000000000}"/>
  <bookViews>
    <workbookView xWindow="-110" yWindow="-110" windowWidth="19420" windowHeight="10420" activeTab="4" xr2:uid="{4D64F558-A94D-4768-BBC6-32A8D6530791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E9" i="5" l="1"/>
  <c r="F9" i="5" s="1"/>
  <c r="C9" i="5"/>
  <c r="D9" i="5" s="1"/>
  <c r="F8" i="5"/>
  <c r="D8" i="5"/>
  <c r="E11" i="5" l="1"/>
  <c r="C11" i="5"/>
  <c r="F11" i="5" l="1"/>
  <c r="E9" i="4" l="1"/>
  <c r="F9" i="4" s="1"/>
  <c r="C9" i="4"/>
  <c r="D9" i="4" s="1"/>
  <c r="F8" i="4"/>
  <c r="D8" i="4"/>
  <c r="E11" i="4" l="1"/>
  <c r="C11" i="4"/>
  <c r="D11" i="4" s="1"/>
  <c r="F11" i="4" l="1"/>
  <c r="E9" i="3" l="1"/>
  <c r="F9" i="3" s="1"/>
  <c r="C9" i="3"/>
  <c r="D9" i="3" s="1"/>
  <c r="F8" i="3"/>
  <c r="D8" i="3"/>
  <c r="E11" i="3" l="1"/>
  <c r="C11" i="3"/>
  <c r="D11" i="3" s="1"/>
  <c r="F11" i="3" l="1"/>
  <c r="E9" i="2" l="1"/>
  <c r="F9" i="2" s="1"/>
  <c r="C9" i="2"/>
  <c r="D9" i="2" s="1"/>
  <c r="C8" i="2"/>
  <c r="F8" i="2" s="1"/>
  <c r="C11" i="2" l="1"/>
  <c r="D8" i="2"/>
  <c r="E11" i="2"/>
  <c r="F11" i="2" s="1"/>
  <c r="D11" i="2" l="1"/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<sst xmlns="http://schemas.openxmlformats.org/spreadsheetml/2006/main" count="123" uniqueCount="22">
  <si>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</si>
  <si>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</si>
  <si>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</si>
  <si>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</si>
  <si>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</si>
  <si>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</si>
  <si>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</si>
  <si>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</si>
  <si>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</si>
  <si>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</si>
  <si>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</si>
  <si>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</si>
  <si>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</si>
  <si>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</si>
  <si>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</si>
  <si>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</si>
  <si>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ประจำเดือน พฤศจิกายน  พ.ศ.2567</t>
  </si>
  <si>
    <t xml:space="preserve"> </t>
  </si>
  <si>
    <t>ประจำเดือน ธันวาคม  พ.ศ.2567</t>
  </si>
  <si>
    <t>ประจำเดือน มกราคม  พ.ศ.2568</t>
  </si>
  <si>
    <t>ประจำเดือน กุมภาพันธ์  พ.ศ.2568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</si>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</sst>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88" fontId="10" fillId="0" borderId="1" xfId="1" applyNumberFormat="1" applyFont="1" applyBorder="1" applyAlignment="1">
      <alignment horizontal="center"/>
    </xf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view="pageLayout" topLeftCell="A7" zoomScale="70" zoomScaleNormal="100" zoomScaleSheetLayoutView="130" zoomScalePageLayoutView="70" workbookViewId="0">
      <selection activeCell="E17" sqref="E17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30" x14ac:dyDescent="1">
      <c r="A4" s="19" t="s">
        <v>3</v>
      </c>
      <c r="B4" s="19"/>
      <c r="C4" s="19"/>
      <c r="D4" s="19"/>
      <c r="E4" s="19"/>
      <c r="F4" s="19"/>
    </row>
    <row r="5" spans="1:6" x14ac:dyDescent="0.8">
      <c r="A5" s="22"/>
      <c r="B5" s="22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21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6">
        <f>29+3+3950+12+74+6</f>
        <v>4074</v>
      </c>
      <c r="D9" s="16">
        <f>C9-E9</f>
        <v>3617</v>
      </c>
      <c r="E9" s="16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6" t="s">
        <v>11</v>
      </c>
      <c r="D10" s="16" t="s">
        <v>11</v>
      </c>
      <c r="E10" s="16" t="s">
        <v>11</v>
      </c>
      <c r="F10" s="5" t="s">
        <v>11</v>
      </c>
    </row>
    <row r="11" spans="1:6" ht="27" x14ac:dyDescent="0.8">
      <c r="A11" s="17" t="s">
        <v>0</v>
      </c>
      <c r="B11" s="18"/>
      <c r="C11" s="15">
        <f>SUM(C8:C10)</f>
        <v>4074</v>
      </c>
      <c r="D11" s="15">
        <f>SUM(D8:D10)</f>
        <v>3617</v>
      </c>
      <c r="E11" s="15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385-2D7E-46B8-9752-FC00E887B647}">
  <sheetPr>
    <pageSetUpPr fitToPage="1"/>
  </sheetPr>
  <dimension ref="A1:G19"/>
  <sheetViews>
    <sheetView view="pageLayout" zoomScale="55" zoomScaleNormal="100" zoomScaleSheetLayoutView="130" zoomScalePageLayoutView="55" workbookViewId="0">
      <selection activeCell="B29" sqref="B29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7" ht="28.4" customHeight="1" x14ac:dyDescent="1">
      <c r="A1" s="19" t="s">
        <v>1</v>
      </c>
      <c r="B1" s="19"/>
      <c r="C1" s="19"/>
      <c r="D1" s="19"/>
      <c r="E1" s="19"/>
      <c r="F1" s="19"/>
    </row>
    <row r="2" spans="1:7" ht="28.4" customHeight="1" x14ac:dyDescent="1">
      <c r="A2" s="19" t="s">
        <v>2</v>
      </c>
      <c r="B2" s="19"/>
      <c r="C2" s="19"/>
      <c r="D2" s="19"/>
      <c r="E2" s="19"/>
      <c r="F2" s="19"/>
    </row>
    <row r="3" spans="1:7" ht="28.4" customHeight="1" x14ac:dyDescent="1">
      <c r="A3" s="19" t="s">
        <v>15</v>
      </c>
      <c r="B3" s="19"/>
      <c r="C3" s="19"/>
      <c r="D3" s="19"/>
      <c r="E3" s="19"/>
      <c r="F3" s="19"/>
    </row>
    <row r="4" spans="1:7" ht="28.4" customHeight="1" x14ac:dyDescent="1">
      <c r="A4" s="19" t="s">
        <v>16</v>
      </c>
      <c r="B4" s="19"/>
      <c r="C4" s="19"/>
      <c r="D4" s="19"/>
      <c r="E4" s="19"/>
      <c r="F4" s="19"/>
    </row>
    <row r="6" spans="1:7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  <c r="G6" s="9"/>
    </row>
    <row r="7" spans="1:7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21</v>
      </c>
      <c r="G7" s="9"/>
    </row>
    <row r="8" spans="1:7" ht="28.4" customHeight="1" x14ac:dyDescent="0.9">
      <c r="A8" s="10">
        <v>1</v>
      </c>
      <c r="B8" s="11" t="s">
        <v>12</v>
      </c>
      <c r="C8" s="14">
        <f>800</f>
        <v>800</v>
      </c>
      <c r="D8" s="14">
        <f>C8-E8</f>
        <v>721</v>
      </c>
      <c r="E8" s="14">
        <v>79</v>
      </c>
      <c r="F8" s="12">
        <f>E8*100/C8</f>
        <v>9.875</v>
      </c>
    </row>
    <row r="9" spans="1:7" ht="28.4" customHeight="1" x14ac:dyDescent="0.9">
      <c r="A9" s="10">
        <v>2</v>
      </c>
      <c r="B9" s="11" t="s">
        <v>13</v>
      </c>
      <c r="C9" s="14">
        <f>16+8+2170+6+1+25+13</f>
        <v>2239</v>
      </c>
      <c r="D9" s="14">
        <f>C9-E9</f>
        <v>2019</v>
      </c>
      <c r="E9" s="14">
        <f>3+3+202+6+2+4</f>
        <v>220</v>
      </c>
      <c r="F9" s="12">
        <f>E9*100/C9</f>
        <v>9.8258150960250106</v>
      </c>
    </row>
    <row r="10" spans="1:7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7" ht="28.4" customHeight="1" x14ac:dyDescent="0.8">
      <c r="A11" s="17" t="s">
        <v>0</v>
      </c>
      <c r="B11" s="18"/>
      <c r="C11" s="15">
        <f>SUM(C8:C10)</f>
        <v>3039</v>
      </c>
      <c r="D11" s="15">
        <f>C11-E11</f>
        <v>2740</v>
      </c>
      <c r="E11" s="15">
        <f>SUM(E8:E10)</f>
        <v>299</v>
      </c>
      <c r="F11" s="13">
        <f>E11*100/C11</f>
        <v>9.8387627509049036</v>
      </c>
    </row>
    <row r="16" spans="1:7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3EF9-AC46-4404-ACCE-4585AD9DDFF1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B21" sqref="B21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18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21</v>
      </c>
    </row>
    <row r="8" spans="1:6" ht="28.4" customHeight="1" x14ac:dyDescent="0.9">
      <c r="A8" s="10">
        <v>1</v>
      </c>
      <c r="B8" s="11" t="s">
        <v>12</v>
      </c>
      <c r="C8" s="14">
        <v>1591</v>
      </c>
      <c r="D8" s="14">
        <f>C8-E8</f>
        <v>1446</v>
      </c>
      <c r="E8" s="14">
        <v>145</v>
      </c>
      <c r="F8" s="12">
        <f>E8*100/C8</f>
        <v>9.1137649277184156</v>
      </c>
    </row>
    <row r="9" spans="1:6" ht="28.4" customHeight="1" x14ac:dyDescent="0.9">
      <c r="A9" s="10">
        <v>2</v>
      </c>
      <c r="B9" s="11" t="s">
        <v>13</v>
      </c>
      <c r="C9" s="14">
        <f>45+3+6+4+1738+1+1</f>
        <v>1798</v>
      </c>
      <c r="D9" s="14">
        <f>C9-E9</f>
        <v>1595</v>
      </c>
      <c r="E9" s="14">
        <f>2+1+185+1+1+12+1</f>
        <v>203</v>
      </c>
      <c r="F9" s="12">
        <f>E9*100/C9</f>
        <v>11.290322580645162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2" t="s">
        <v>11</v>
      </c>
    </row>
    <row r="11" spans="1:6" ht="28.4" customHeight="1" x14ac:dyDescent="0.8">
      <c r="A11" s="17" t="s">
        <v>0</v>
      </c>
      <c r="B11" s="18"/>
      <c r="C11" s="15">
        <f>SUM(C8:C10)</f>
        <v>3389</v>
      </c>
      <c r="D11" s="15">
        <f>C11-E11</f>
        <v>3041</v>
      </c>
      <c r="E11" s="15">
        <f>SUM(E8:E10)</f>
        <v>348</v>
      </c>
      <c r="F11" s="13">
        <f>E11*100/C11</f>
        <v>10.26851578636766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EC4C-BF02-412B-B590-71FEC59B42D6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E17" sqref="E17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19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21</v>
      </c>
    </row>
    <row r="8" spans="1:6" ht="28.4" customHeight="1" x14ac:dyDescent="0.9">
      <c r="A8" s="10">
        <v>1</v>
      </c>
      <c r="B8" s="11" t="s">
        <v>12</v>
      </c>
      <c r="C8" s="14">
        <v>1401</v>
      </c>
      <c r="D8" s="14">
        <f>C8-E8</f>
        <v>1287</v>
      </c>
      <c r="E8" s="14">
        <v>114</v>
      </c>
      <c r="F8" s="12">
        <f>E8*100/C8</f>
        <v>8.1370449678800849</v>
      </c>
    </row>
    <row r="9" spans="1:6" ht="28.4" customHeight="1" x14ac:dyDescent="0.9">
      <c r="A9" s="10">
        <v>2</v>
      </c>
      <c r="B9" s="11" t="s">
        <v>13</v>
      </c>
      <c r="C9" s="14">
        <f>16+2+2427+4+1+3+61+6</f>
        <v>2520</v>
      </c>
      <c r="D9" s="14">
        <f>C9-E9</f>
        <v>2282</v>
      </c>
      <c r="E9" s="14">
        <f>4+2+211+4+1+14+2</f>
        <v>238</v>
      </c>
      <c r="F9" s="12">
        <f>E9*100/C9</f>
        <v>9.4444444444444446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6" ht="28.4" customHeight="1" x14ac:dyDescent="0.8">
      <c r="A11" s="17" t="s">
        <v>0</v>
      </c>
      <c r="B11" s="18"/>
      <c r="C11" s="15">
        <f>SUM(C8:C10)</f>
        <v>3921</v>
      </c>
      <c r="D11" s="15">
        <f>C11-E11</f>
        <v>3569</v>
      </c>
      <c r="E11" s="15">
        <f>SUM(E8:E10)</f>
        <v>352</v>
      </c>
      <c r="F11" s="13">
        <f>E11*100/C11</f>
        <v>8.9773017087477687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B74A-C217-45AF-8F9C-0F4DA688825A}">
  <sheetPr>
    <pageSetUpPr fitToPage="1"/>
  </sheetPr>
  <dimension ref="A1:F19"/>
  <sheetViews>
    <sheetView tabSelected="1" view="pageLayout" zoomScale="55" zoomScaleNormal="100" zoomScaleSheetLayoutView="130" zoomScalePageLayoutView="55" workbookViewId="0">
      <selection activeCell="F8" sqref="F8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20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21</v>
      </c>
    </row>
    <row r="8" spans="1:6" ht="28.4" customHeight="1" x14ac:dyDescent="0.9">
      <c r="A8" s="10">
        <v>1</v>
      </c>
      <c r="B8" s="11" t="s">
        <v>12</v>
      </c>
      <c r="C8" s="14">
        <v>1331</v>
      </c>
      <c r="D8" s="14">
        <f>C8-E8</f>
        <v>1304</v>
      </c>
      <c r="E8" s="14">
        <v>27</v>
      </c>
      <c r="F8" s="12">
        <f>E8*100/C8</f>
        <v>2.0285499624342598</v>
      </c>
    </row>
    <row r="9" spans="1:6" ht="28.4" customHeight="1" x14ac:dyDescent="0.9">
      <c r="A9" s="10">
        <v>2</v>
      </c>
      <c r="B9" s="11" t="s">
        <v>13</v>
      </c>
      <c r="C9" s="14">
        <f>2307+87+7</f>
        <v>2401</v>
      </c>
      <c r="D9" s="14">
        <f>C9-E9</f>
        <v>2247</v>
      </c>
      <c r="E9" s="14">
        <f>131+19+4</f>
        <v>154</v>
      </c>
      <c r="F9" s="12">
        <f>E9*100/C9</f>
        <v>6.4139941690962097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6" ht="28.4" customHeight="1" x14ac:dyDescent="0.8">
      <c r="A11" s="17" t="s">
        <v>0</v>
      </c>
      <c r="B11" s="18"/>
      <c r="C11" s="15">
        <f>SUM(C8:C10)</f>
        <v>3732</v>
      </c>
      <c r="D11" s="15">
        <f>C11-E11</f>
        <v>3551</v>
      </c>
      <c r="E11" s="15">
        <f>SUM(E8:E10)</f>
        <v>181</v>
      </c>
      <c r="F11" s="13">
        <f>E11*100/C11</f>
        <v>4.84994640943194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2025-04-09T05:40:05Z</dcterms:modified>
</cp:coreProperties>
</file>